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'ЗФ'!$A$1:$E$124</definedName>
  </definedNames>
  <calcPr fullCalcOnLoad="1"/>
</workbook>
</file>

<file path=xl/sharedStrings.xml><?xml version="1.0" encoding="utf-8"?>
<sst xmlns="http://schemas.openxmlformats.org/spreadsheetml/2006/main" count="127" uniqueCount="116">
  <si>
    <t>Податкові надходження: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</si>
  <si>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</si>
  <si>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</si>
  <si>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</si>
  <si>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</si>
  <si>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</si>
  <si>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</si>
  <si>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</si>
  <si>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</si>
  <si>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</si>
  <si>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</si>
  <si>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</si>
  <si>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</si>
  <si>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</si>
  <si>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</si>
  <si>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</si>
  <si>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</si>
  <si>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</si>
  <si>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</si>
  <si>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</si>
  <si>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</si>
  <si>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</si>
  <si>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</si>
  <si>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</si>
  <si>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</si>
  <si>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</si>
  <si>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</si>
  <si>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</si>
  <si>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</si>
  <si>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</si>
  <si>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</si>
  <si>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</si>
  <si>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</si>
  <si>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</si>
  <si>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</si>
  <si>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</si>
  <si>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</si>
  <si>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</si>
  <si>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</si>
  <si>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</si>
  <si>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</si>
  <si>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</si>
  <si>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</si>
  <si>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</si>
  <si>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</si>
  <si>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</si>
  <si>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</si>
  <si>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</si>
  <si>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</si>
  <si>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</si>
  <si>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</si>
  <si>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</si>
  <si>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</si>
  <si>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</si>
  <si>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</si>
  <si>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</si>
  <si>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</si>
  <si>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</si>
  <si>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</si>
  <si>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</si>
  <si>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</si>
  <si>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</si>
  <si>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</si>
  <si>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</si>
  <si>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</si>
  <si>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</si>
  <si>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</si>
  <si>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</si>
  <si>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</si>
  <si>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</si>
  <si>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</si>
  <si>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</si>
  <si>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</si>
  <si>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</si>
  <si>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</si>
  <si>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</si>
  <si>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</si>
  <si>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</si>
  <si>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</si>
  <si>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</si>
  <si>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</si>
  <si>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</si>
  <si>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</si>
  <si>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</si>
  <si>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</si>
  <si>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</si>
  <si>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</si>
  <si>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</si>
  <si>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</si>
  <si>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</si>
  <si>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</si>
  <si>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</si>
  <si>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</si>
  <si>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</si>
  <si>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</si>
  <si>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</si>
  <si>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</si>
  <si>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</si>
  <si>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</si>
  <si>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</si>
  <si>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</si>
  <si>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</si>
  <si>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Рентна плата за користування надрами місцевого значення</t>
  </si>
  <si>
    <t>за січень - березень 2024 року</t>
  </si>
  <si>
    <t xml:space="preserve">Затверджено на 2024 рік з урахуванням змін </t>
  </si>
  <si>
    <t>Виконано за січень - березень 2024 року</t>
  </si>
  <si>
    <t>У відсотках до показників, затверджених на 2024 рік з урахуванням змін</t>
  </si>
  <si>
    <t>Податок на доходи фізичних осіб у вигляді мінімального податкового зобов'язання, що підлягає сплаті фізичними особами</t>
  </si>
  <si>
    <t>Транспортний податок з фізичних осіб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</si>
  <si>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</si>
  <si>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</t>
  </si>
  <si>
    <t>VIIІ скликання</t>
  </si>
  <si>
    <t>____.____.2024 № ____/_________</t>
  </si>
  <si>
    <t>Секретар міської ради</t>
  </si>
  <si>
    <t>Іван РОМАНЮК</t>
  </si>
  <si>
    <t>Рішення                        сесії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</si>
</sst>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90" fontId="2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/>
    </xf>
    <xf numFmtId="0" fontId="21" fillId="0" borderId="11" xfId="42" applyFont="1" applyBorder="1" applyAlignment="1" applyProtection="1">
      <alignment horizontal="justify" vertical="top" wrapText="1"/>
      <protection/>
    </xf>
    <xf numFmtId="0" fontId="18" fillId="0" borderId="11" xfId="0" applyFont="1" applyBorder="1" applyAlignment="1">
      <alignment horizontal="justify"/>
    </xf>
    <xf numFmtId="0" fontId="18" fillId="0" borderId="11" xfId="0" applyNumberFormat="1" applyFont="1" applyFill="1" applyBorder="1" applyAlignment="1">
      <alignment horizontal="justify" vertical="center" wrapText="1"/>
    </xf>
    <xf numFmtId="0" fontId="21" fillId="6" borderId="12" xfId="0" applyFont="1" applyFill="1" applyBorder="1" applyAlignment="1">
      <alignment horizontal="justify" vertical="center" wrapText="1"/>
    </xf>
    <xf numFmtId="0" fontId="21" fillId="6" borderId="10" xfId="0" applyNumberFormat="1" applyFont="1" applyFill="1" applyBorder="1" applyAlignment="1">
      <alignment horizontal="justify" vertical="center" wrapText="1"/>
    </xf>
    <xf numFmtId="0" fontId="21" fillId="6" borderId="14" xfId="0" applyFont="1" applyFill="1" applyBorder="1" applyAlignment="1">
      <alignment horizontal="justify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6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12">
      <selection activeCell="B11" sqref="B11"/>
    </sheetView>
  </sheetViews>
  <sheetFormatPr defaultColWidth="9.00390625" defaultRowHeight="12.75"/>
  <cols>
    <col min="1" max="1" width="9.00390625" style="7" customWidth="1"/>
    <col min="2" max="2" width="58.625" style="7" customWidth="1"/>
    <col min="3" max="3" width="14.125" style="7" customWidth="1"/>
    <col min="4" max="4" width="15.00390625" style="7" customWidth="1"/>
    <col min="5" max="5" width="11.75390625" style="7" customWidth="1"/>
    <col min="6" max="16384" width="9.125" style="7" customWidth="1"/>
  </cols>
  <sheetData>
    <row r="1" spans="2:6" ht="18" customHeight="1">
      <c r="B1" s="32"/>
      <c r="C1" s="33" t="s">
        <v>89</v>
      </c>
      <c r="D1" s="33"/>
      <c r="E1" s="30"/>
      <c r="F1" s="29"/>
    </row>
    <row r="2" spans="2:6" ht="16.5">
      <c r="B2" s="32"/>
      <c r="C2" s="90" t="s">
        <v>110</v>
      </c>
      <c r="D2" s="90"/>
      <c r="E2" s="90"/>
      <c r="F2" s="90"/>
    </row>
    <row r="3" spans="2:6" ht="16.5">
      <c r="B3" s="32"/>
      <c r="C3" s="90" t="s">
        <v>115</v>
      </c>
      <c r="D3" s="90"/>
      <c r="E3" s="90"/>
      <c r="F3" s="90"/>
    </row>
    <row r="4" spans="2:6" ht="16.5">
      <c r="B4" s="32"/>
      <c r="C4" s="100" t="s">
        <v>88</v>
      </c>
      <c r="D4" s="100"/>
      <c r="E4" s="100"/>
      <c r="F4" s="100"/>
    </row>
    <row r="5" spans="2:6" ht="15.75" customHeight="1">
      <c r="B5" s="32"/>
      <c r="C5" s="91" t="s">
        <v>111</v>
      </c>
      <c r="D5" s="91"/>
      <c r="E5" s="91"/>
      <c r="F5" s="91"/>
    </row>
    <row r="6" spans="2:6" ht="15.75" customHeight="1">
      <c r="B6" s="32"/>
      <c r="C6" s="90" t="s">
        <v>112</v>
      </c>
      <c r="D6" s="90"/>
      <c r="E6" s="90"/>
      <c r="F6" s="90"/>
    </row>
    <row r="7" spans="2:5" ht="7.5" customHeight="1">
      <c r="B7" s="32"/>
      <c r="C7" s="32"/>
      <c r="D7" s="32"/>
      <c r="E7" s="32"/>
    </row>
    <row r="8" spans="1:5" ht="16.5">
      <c r="A8" s="95" t="s">
        <v>32</v>
      </c>
      <c r="B8" s="102"/>
      <c r="C8" s="102"/>
      <c r="D8" s="102"/>
      <c r="E8" s="102"/>
    </row>
    <row r="9" spans="1:5" ht="16.5">
      <c r="A9" s="95" t="s">
        <v>98</v>
      </c>
      <c r="B9" s="102"/>
      <c r="C9" s="102"/>
      <c r="D9" s="102"/>
      <c r="E9" s="102"/>
    </row>
    <row r="10" spans="1:5" ht="16.5">
      <c r="A10" s="95" t="s">
        <v>103</v>
      </c>
      <c r="B10" s="96"/>
      <c r="C10" s="96"/>
      <c r="D10" s="96"/>
      <c r="E10" s="96"/>
    </row>
    <row r="11" spans="1:5" ht="16.5">
      <c r="A11" s="59"/>
      <c r="B11" s="30"/>
      <c r="C11" s="30"/>
      <c r="D11" s="30"/>
      <c r="E11" s="30"/>
    </row>
    <row r="12" spans="1:5" ht="18" customHeight="1">
      <c r="A12" s="97" t="s">
        <v>99</v>
      </c>
      <c r="B12" s="97"/>
      <c r="C12" s="98"/>
      <c r="D12" s="98"/>
      <c r="E12" s="37" t="s">
        <v>93</v>
      </c>
    </row>
    <row r="13" spans="1:5" ht="12.75" customHeight="1">
      <c r="A13" s="99" t="s">
        <v>30</v>
      </c>
      <c r="B13" s="99" t="s">
        <v>90</v>
      </c>
      <c r="C13" s="94" t="s">
        <v>104</v>
      </c>
      <c r="D13" s="94" t="s">
        <v>105</v>
      </c>
      <c r="E13" s="94" t="s">
        <v>106</v>
      </c>
    </row>
    <row r="14" spans="1:5" ht="78" customHeight="1">
      <c r="A14" s="99"/>
      <c r="B14" s="99"/>
      <c r="C14" s="94"/>
      <c r="D14" s="94"/>
      <c r="E14" s="94"/>
    </row>
    <row r="15" spans="1:5" ht="12.75">
      <c r="A15" s="8">
        <v>10000000</v>
      </c>
      <c r="B15" s="76" t="s">
        <v>59</v>
      </c>
      <c r="C15" s="13">
        <f>C16+C24+C32+C40</f>
        <v>534545100</v>
      </c>
      <c r="D15" s="13">
        <f>D16+D24+D32+D40</f>
        <v>144258545.07999998</v>
      </c>
      <c r="E15" s="15">
        <f aca="true" t="shared" si="0" ref="E15:E61">+D15/C15*100</f>
        <v>26.987160686722223</v>
      </c>
    </row>
    <row r="16" spans="1:5" ht="25.5">
      <c r="A16" s="9">
        <v>11000000</v>
      </c>
      <c r="B16" s="76" t="s">
        <v>57</v>
      </c>
      <c r="C16" s="13">
        <f>C17+C22</f>
        <v>423087700</v>
      </c>
      <c r="D16" s="13">
        <f>D17+D22</f>
        <v>107744456.6</v>
      </c>
      <c r="E16" s="15">
        <f>+D16/C16*100</f>
        <v>25.46622286585027</v>
      </c>
    </row>
    <row r="17" spans="1:5" ht="12.75">
      <c r="A17" s="38">
        <v>110100000</v>
      </c>
      <c r="B17" s="76" t="s">
        <v>58</v>
      </c>
      <c r="C17" s="13">
        <f>SUM(C18:C21)</f>
        <v>422317700</v>
      </c>
      <c r="D17" s="13">
        <f>SUM(D18:D21)</f>
        <v>107011385.6</v>
      </c>
      <c r="E17" s="15">
        <f t="shared" si="0"/>
        <v>25.339071888296417</v>
      </c>
    </row>
    <row r="18" spans="1:5" ht="25.5">
      <c r="A18" s="10">
        <v>11010100</v>
      </c>
      <c r="B18" s="77" t="s">
        <v>31</v>
      </c>
      <c r="C18" s="14">
        <v>416805700</v>
      </c>
      <c r="D18" s="14">
        <v>105657863.21</v>
      </c>
      <c r="E18" s="16">
        <f t="shared" si="0"/>
        <v>25.349428573073734</v>
      </c>
    </row>
    <row r="19" spans="1:5" ht="25.5">
      <c r="A19" s="10">
        <v>11010400</v>
      </c>
      <c r="B19" s="77" t="s">
        <v>1</v>
      </c>
      <c r="C19" s="14">
        <v>2900000</v>
      </c>
      <c r="D19" s="14">
        <v>376721.56</v>
      </c>
      <c r="E19" s="16">
        <f t="shared" si="0"/>
        <v>12.990398620689655</v>
      </c>
    </row>
    <row r="20" spans="1:5" ht="25.5">
      <c r="A20" s="10">
        <v>11010500</v>
      </c>
      <c r="B20" s="78" t="s">
        <v>2</v>
      </c>
      <c r="C20" s="14">
        <v>2600000</v>
      </c>
      <c r="D20" s="14">
        <v>974014.83</v>
      </c>
      <c r="E20" s="16">
        <f t="shared" si="0"/>
        <v>37.462108846153846</v>
      </c>
    </row>
    <row r="21" spans="1:5" ht="25.5">
      <c r="A21" s="10">
        <v>11011300</v>
      </c>
      <c r="B21" s="25" t="s">
        <v>107</v>
      </c>
      <c r="C21" s="14">
        <v>12000</v>
      </c>
      <c r="D21" s="14">
        <v>2786</v>
      </c>
      <c r="E21" s="16">
        <f t="shared" si="0"/>
        <v>23.216666666666665</v>
      </c>
    </row>
    <row r="22" spans="1:5" ht="12.75">
      <c r="A22" s="9">
        <v>11020000</v>
      </c>
      <c r="B22" s="79" t="s">
        <v>3</v>
      </c>
      <c r="C22" s="13">
        <f>C23</f>
        <v>770000</v>
      </c>
      <c r="D22" s="13">
        <f>D23</f>
        <v>733071</v>
      </c>
      <c r="E22" s="15">
        <f t="shared" si="0"/>
        <v>95.20402597402597</v>
      </c>
    </row>
    <row r="23" spans="1:5" ht="25.5">
      <c r="A23" s="10">
        <v>11020200</v>
      </c>
      <c r="B23" s="78" t="s">
        <v>39</v>
      </c>
      <c r="C23" s="14">
        <v>770000</v>
      </c>
      <c r="D23" s="14">
        <v>733071</v>
      </c>
      <c r="E23" s="16">
        <f t="shared" si="0"/>
        <v>95.20402597402597</v>
      </c>
    </row>
    <row r="24" spans="1:5" ht="12.75">
      <c r="A24" s="9">
        <v>13000000</v>
      </c>
      <c r="B24" s="76" t="s">
        <v>4</v>
      </c>
      <c r="C24" s="13">
        <f>C25+C28+C30</f>
        <v>1143100</v>
      </c>
      <c r="D24" s="13">
        <f>D25+D28+D30</f>
        <v>355999.1</v>
      </c>
      <c r="E24" s="15">
        <f t="shared" si="0"/>
        <v>31.14330329804916</v>
      </c>
    </row>
    <row r="25" spans="1:5" ht="12.75">
      <c r="A25" s="9">
        <v>13010000</v>
      </c>
      <c r="B25" s="76" t="s">
        <v>5</v>
      </c>
      <c r="C25" s="13">
        <f>C27+C26</f>
        <v>138500</v>
      </c>
      <c r="D25" s="13">
        <f>D27+D26</f>
        <v>146998.67</v>
      </c>
      <c r="E25" s="15">
        <f t="shared" si="0"/>
        <v>106.13622382671481</v>
      </c>
    </row>
    <row r="26" spans="1:5" ht="25.5">
      <c r="A26" s="10">
        <v>13010100</v>
      </c>
      <c r="B26" s="25" t="s">
        <v>76</v>
      </c>
      <c r="C26" s="14">
        <v>1500</v>
      </c>
      <c r="D26" s="14">
        <v>11182.42</v>
      </c>
      <c r="E26" s="16">
        <f t="shared" si="0"/>
        <v>745.4946666666666</v>
      </c>
    </row>
    <row r="27" spans="1:5" ht="38.25">
      <c r="A27" s="10">
        <v>13010200</v>
      </c>
      <c r="B27" s="78" t="s">
        <v>40</v>
      </c>
      <c r="C27" s="14">
        <v>137000</v>
      </c>
      <c r="D27" s="14">
        <v>135816.25</v>
      </c>
      <c r="E27" s="16">
        <f t="shared" si="0"/>
        <v>99.1359489051095</v>
      </c>
    </row>
    <row r="28" spans="1:5" ht="18" customHeight="1">
      <c r="A28" s="9">
        <v>13030000</v>
      </c>
      <c r="B28" s="80" t="s">
        <v>83</v>
      </c>
      <c r="C28" s="55">
        <f>+C29</f>
        <v>245200</v>
      </c>
      <c r="D28" s="55">
        <f>+D29</f>
        <v>57093.49</v>
      </c>
      <c r="E28" s="57">
        <f t="shared" si="0"/>
        <v>23.284457585644372</v>
      </c>
    </row>
    <row r="29" spans="1:5" ht="25.5">
      <c r="A29" s="10">
        <v>13030100</v>
      </c>
      <c r="B29" s="63" t="s">
        <v>84</v>
      </c>
      <c r="C29" s="27">
        <v>245200</v>
      </c>
      <c r="D29" s="27">
        <v>57093.49</v>
      </c>
      <c r="E29" s="26">
        <f t="shared" si="0"/>
        <v>23.284457585644372</v>
      </c>
    </row>
    <row r="30" spans="1:5" ht="12.75">
      <c r="A30" s="9">
        <v>13040000</v>
      </c>
      <c r="B30" s="81" t="s">
        <v>102</v>
      </c>
      <c r="C30" s="28">
        <f>C31</f>
        <v>759400</v>
      </c>
      <c r="D30" s="28">
        <f>D31</f>
        <v>151906.94</v>
      </c>
      <c r="E30" s="57">
        <f t="shared" si="0"/>
        <v>20.003547537529627</v>
      </c>
    </row>
    <row r="31" spans="1:5" ht="25.5">
      <c r="A31" s="10">
        <v>13040100</v>
      </c>
      <c r="B31" s="63" t="s">
        <v>85</v>
      </c>
      <c r="C31" s="27">
        <v>759400</v>
      </c>
      <c r="D31" s="27">
        <v>151906.94</v>
      </c>
      <c r="E31" s="26">
        <f t="shared" si="0"/>
        <v>20.003547537529627</v>
      </c>
    </row>
    <row r="32" spans="1:5" ht="12.75">
      <c r="A32" s="9">
        <v>14000000</v>
      </c>
      <c r="B32" s="76" t="s">
        <v>6</v>
      </c>
      <c r="C32" s="13">
        <f>C37+C33+C35</f>
        <v>17200000</v>
      </c>
      <c r="D32" s="13">
        <f>D37+D33+D35</f>
        <v>4802956.48</v>
      </c>
      <c r="E32" s="15">
        <f t="shared" si="0"/>
        <v>27.92416558139535</v>
      </c>
    </row>
    <row r="33" spans="1:5" ht="25.5">
      <c r="A33" s="9">
        <v>14020000</v>
      </c>
      <c r="B33" s="17" t="s">
        <v>62</v>
      </c>
      <c r="C33" s="13">
        <f>C34</f>
        <v>1000000</v>
      </c>
      <c r="D33" s="13">
        <f>D34</f>
        <v>214304.57</v>
      </c>
      <c r="E33" s="15">
        <f t="shared" si="0"/>
        <v>21.430457</v>
      </c>
    </row>
    <row r="34" spans="1:5" ht="12.75">
      <c r="A34" s="10">
        <v>14021900</v>
      </c>
      <c r="B34" s="78" t="s">
        <v>61</v>
      </c>
      <c r="C34" s="14">
        <v>1000000</v>
      </c>
      <c r="D34" s="14">
        <v>214304.57</v>
      </c>
      <c r="E34" s="16">
        <f t="shared" si="0"/>
        <v>21.430457</v>
      </c>
    </row>
    <row r="35" spans="1:5" ht="25.5">
      <c r="A35" s="9">
        <v>14030000</v>
      </c>
      <c r="B35" s="17" t="s">
        <v>63</v>
      </c>
      <c r="C35" s="13">
        <f>C36</f>
        <v>3900000</v>
      </c>
      <c r="D35" s="13">
        <f>D36</f>
        <v>1217187.29</v>
      </c>
      <c r="E35" s="15">
        <f t="shared" si="0"/>
        <v>31.209930512820517</v>
      </c>
    </row>
    <row r="36" spans="1:5" ht="12.75">
      <c r="A36" s="10">
        <v>14031900</v>
      </c>
      <c r="B36" s="78" t="s">
        <v>61</v>
      </c>
      <c r="C36" s="14">
        <v>3900000</v>
      </c>
      <c r="D36" s="14">
        <v>1217187.29</v>
      </c>
      <c r="E36" s="16">
        <f t="shared" si="0"/>
        <v>31.209930512820517</v>
      </c>
    </row>
    <row r="37" spans="1:5" ht="25.5">
      <c r="A37" s="9">
        <v>14040000</v>
      </c>
      <c r="B37" s="76" t="s">
        <v>38</v>
      </c>
      <c r="C37" s="13">
        <f>C38+C39</f>
        <v>12300000</v>
      </c>
      <c r="D37" s="13">
        <f>D38+D39</f>
        <v>3371464.62</v>
      </c>
      <c r="E37" s="15">
        <f t="shared" si="0"/>
        <v>27.410281463414638</v>
      </c>
    </row>
    <row r="38" spans="1:5" ht="63.75">
      <c r="A38" s="62">
        <v>14040100</v>
      </c>
      <c r="B38" s="61" t="s">
        <v>94</v>
      </c>
      <c r="C38" s="14">
        <v>5200000</v>
      </c>
      <c r="D38" s="14">
        <v>1462492.94</v>
      </c>
      <c r="E38" s="16">
        <f t="shared" si="0"/>
        <v>28.12486423076923</v>
      </c>
    </row>
    <row r="39" spans="1:5" ht="51">
      <c r="A39" s="24">
        <v>14040200</v>
      </c>
      <c r="B39" s="61" t="s">
        <v>95</v>
      </c>
      <c r="C39" s="14">
        <v>7100000</v>
      </c>
      <c r="D39" s="14">
        <v>1908971.68</v>
      </c>
      <c r="E39" s="16">
        <f t="shared" si="0"/>
        <v>26.886925070422535</v>
      </c>
    </row>
    <row r="40" spans="1:5" ht="25.5">
      <c r="A40" s="9">
        <v>18000000</v>
      </c>
      <c r="B40" s="82" t="s">
        <v>87</v>
      </c>
      <c r="C40" s="28">
        <f>C41+C51+C54</f>
        <v>93114300</v>
      </c>
      <c r="D40" s="13">
        <f>D41+D51+D54</f>
        <v>31355132.9</v>
      </c>
      <c r="E40" s="15">
        <f t="shared" si="0"/>
        <v>33.67381046735034</v>
      </c>
    </row>
    <row r="41" spans="1:5" ht="12.75">
      <c r="A41" s="9">
        <v>18010000</v>
      </c>
      <c r="B41" s="79" t="s">
        <v>7</v>
      </c>
      <c r="C41" s="28">
        <f>SUM(C42:C50)</f>
        <v>61520000</v>
      </c>
      <c r="D41" s="28">
        <f>SUM(D42:D50)</f>
        <v>18621424.86</v>
      </c>
      <c r="E41" s="15">
        <f t="shared" si="0"/>
        <v>30.268896066319893</v>
      </c>
    </row>
    <row r="42" spans="1:5" ht="27" customHeight="1">
      <c r="A42" s="10">
        <v>18010100</v>
      </c>
      <c r="B42" s="78" t="s">
        <v>48</v>
      </c>
      <c r="C42" s="14">
        <v>14500</v>
      </c>
      <c r="D42" s="14">
        <v>2567.85</v>
      </c>
      <c r="E42" s="16">
        <f t="shared" si="0"/>
        <v>17.709310344827585</v>
      </c>
    </row>
    <row r="43" spans="1:5" ht="27.75" customHeight="1">
      <c r="A43" s="10">
        <v>18010200</v>
      </c>
      <c r="B43" s="78" t="s">
        <v>41</v>
      </c>
      <c r="C43" s="14">
        <v>350000</v>
      </c>
      <c r="D43" s="14">
        <v>76795.51</v>
      </c>
      <c r="E43" s="16">
        <f t="shared" si="0"/>
        <v>21.941574285714285</v>
      </c>
    </row>
    <row r="44" spans="1:5" ht="28.5" customHeight="1">
      <c r="A44" s="10">
        <v>18010300</v>
      </c>
      <c r="B44" s="11" t="s">
        <v>64</v>
      </c>
      <c r="C44" s="14">
        <v>500000</v>
      </c>
      <c r="D44" s="14">
        <v>103698.65</v>
      </c>
      <c r="E44" s="16">
        <f t="shared" si="0"/>
        <v>20.739729999999998</v>
      </c>
    </row>
    <row r="45" spans="1:5" ht="38.25">
      <c r="A45" s="10">
        <v>18010400</v>
      </c>
      <c r="B45" s="78" t="s">
        <v>42</v>
      </c>
      <c r="C45" s="14">
        <v>1079200</v>
      </c>
      <c r="D45" s="14">
        <v>314653.36</v>
      </c>
      <c r="E45" s="16">
        <f t="shared" si="0"/>
        <v>29.156167531504817</v>
      </c>
    </row>
    <row r="46" spans="1:5" ht="12.75">
      <c r="A46" s="10">
        <v>18010500</v>
      </c>
      <c r="B46" s="78" t="s">
        <v>8</v>
      </c>
      <c r="C46" s="14">
        <v>50094400</v>
      </c>
      <c r="D46" s="14">
        <v>10564183.34</v>
      </c>
      <c r="E46" s="16">
        <f t="shared" si="0"/>
        <v>21.08855149477786</v>
      </c>
    </row>
    <row r="47" spans="1:5" ht="12.75">
      <c r="A47" s="10">
        <v>18010600</v>
      </c>
      <c r="B47" s="78" t="s">
        <v>9</v>
      </c>
      <c r="C47" s="14">
        <v>7109500</v>
      </c>
      <c r="D47" s="14">
        <v>6960990.51</v>
      </c>
      <c r="E47" s="16">
        <f t="shared" si="0"/>
        <v>97.91111203319501</v>
      </c>
    </row>
    <row r="48" spans="1:5" ht="12.75">
      <c r="A48" s="10">
        <v>18010700</v>
      </c>
      <c r="B48" s="78" t="s">
        <v>10</v>
      </c>
      <c r="C48" s="14">
        <v>300000</v>
      </c>
      <c r="D48" s="14">
        <v>41418.51</v>
      </c>
      <c r="E48" s="16">
        <f t="shared" si="0"/>
        <v>13.806170000000002</v>
      </c>
    </row>
    <row r="49" spans="1:5" ht="12.75">
      <c r="A49" s="10">
        <v>18010900</v>
      </c>
      <c r="B49" s="78" t="s">
        <v>11</v>
      </c>
      <c r="C49" s="14">
        <v>2072400</v>
      </c>
      <c r="D49" s="14">
        <v>457117.13</v>
      </c>
      <c r="E49" s="16">
        <f t="shared" si="0"/>
        <v>22.057379366917583</v>
      </c>
    </row>
    <row r="50" spans="1:5" ht="12.75">
      <c r="A50" s="10">
        <v>18011000</v>
      </c>
      <c r="B50" s="25" t="s">
        <v>108</v>
      </c>
      <c r="C50" s="14"/>
      <c r="D50" s="14">
        <v>100000</v>
      </c>
      <c r="E50" s="16"/>
    </row>
    <row r="51" spans="1:5" ht="12.75">
      <c r="A51" s="9">
        <v>18030000</v>
      </c>
      <c r="B51" s="76" t="s">
        <v>12</v>
      </c>
      <c r="C51" s="13">
        <f>C52+C53</f>
        <v>144300</v>
      </c>
      <c r="D51" s="13">
        <f>D52+D53</f>
        <v>33508</v>
      </c>
      <c r="E51" s="15">
        <f t="shared" si="0"/>
        <v>23.22106722106722</v>
      </c>
    </row>
    <row r="52" spans="1:5" ht="12.75">
      <c r="A52" s="10">
        <v>18030100</v>
      </c>
      <c r="B52" s="78" t="s">
        <v>13</v>
      </c>
      <c r="C52" s="14">
        <v>109300</v>
      </c>
      <c r="D52" s="14">
        <v>21306</v>
      </c>
      <c r="E52" s="16">
        <f t="shared" si="0"/>
        <v>19.493138151875574</v>
      </c>
    </row>
    <row r="53" spans="1:5" ht="12.75">
      <c r="A53" s="10">
        <v>18030200</v>
      </c>
      <c r="B53" s="78" t="s">
        <v>14</v>
      </c>
      <c r="C53" s="14">
        <v>35000</v>
      </c>
      <c r="D53" s="14">
        <v>12202</v>
      </c>
      <c r="E53" s="16">
        <f t="shared" si="0"/>
        <v>34.862857142857145</v>
      </c>
    </row>
    <row r="54" spans="1:5" ht="12.75">
      <c r="A54" s="9">
        <v>18050000</v>
      </c>
      <c r="B54" s="76" t="s">
        <v>15</v>
      </c>
      <c r="C54" s="13">
        <f>SUM(C55:C57)</f>
        <v>31450000</v>
      </c>
      <c r="D54" s="13">
        <f>SUM(D55:D57)</f>
        <v>12700200.04</v>
      </c>
      <c r="E54" s="15">
        <f t="shared" si="0"/>
        <v>40.38219408585056</v>
      </c>
    </row>
    <row r="55" spans="1:5" ht="12.75">
      <c r="A55" s="10">
        <v>18050300</v>
      </c>
      <c r="B55" s="78" t="s">
        <v>16</v>
      </c>
      <c r="C55" s="14">
        <v>2100000</v>
      </c>
      <c r="D55" s="14">
        <v>800551.68</v>
      </c>
      <c r="E55" s="16">
        <f t="shared" si="0"/>
        <v>38.12150857142858</v>
      </c>
    </row>
    <row r="56" spans="1:5" ht="12.75">
      <c r="A56" s="10">
        <v>18050400</v>
      </c>
      <c r="B56" s="78" t="s">
        <v>17</v>
      </c>
      <c r="C56" s="14">
        <v>29000000</v>
      </c>
      <c r="D56" s="14">
        <v>11827046.62</v>
      </c>
      <c r="E56" s="16">
        <f t="shared" si="0"/>
        <v>40.78291937931034</v>
      </c>
    </row>
    <row r="57" spans="1:5" ht="38.25">
      <c r="A57" s="10">
        <v>18050500</v>
      </c>
      <c r="B57" s="78" t="s">
        <v>18</v>
      </c>
      <c r="C57" s="14">
        <v>350000</v>
      </c>
      <c r="D57" s="14">
        <v>72601.74</v>
      </c>
      <c r="E57" s="16">
        <f t="shared" si="0"/>
        <v>20.74335428571429</v>
      </c>
    </row>
    <row r="58" spans="1:5" ht="12.75">
      <c r="A58" s="9">
        <v>20000000</v>
      </c>
      <c r="B58" s="76" t="s">
        <v>20</v>
      </c>
      <c r="C58" s="13">
        <f>C59+C65+C77</f>
        <v>3665200</v>
      </c>
      <c r="D58" s="13">
        <f>D59+D65+D77</f>
        <v>1328841.35</v>
      </c>
      <c r="E58" s="15">
        <f t="shared" si="0"/>
        <v>36.255629979264434</v>
      </c>
    </row>
    <row r="59" spans="1:5" ht="12.75">
      <c r="A59" s="9">
        <v>21000000</v>
      </c>
      <c r="B59" s="76" t="s">
        <v>43</v>
      </c>
      <c r="C59" s="13">
        <f>C60+C62</f>
        <v>686000</v>
      </c>
      <c r="D59" s="13">
        <f>D60+D62</f>
        <v>62584</v>
      </c>
      <c r="E59" s="15">
        <f t="shared" si="0"/>
        <v>9.123032069970845</v>
      </c>
    </row>
    <row r="60" spans="1:5" ht="63.75">
      <c r="A60" s="9">
        <v>21010000</v>
      </c>
      <c r="B60" s="76" t="s">
        <v>75</v>
      </c>
      <c r="C60" s="13">
        <f>C61</f>
        <v>564000</v>
      </c>
      <c r="D60" s="13">
        <f>D61</f>
        <v>55529</v>
      </c>
      <c r="E60" s="15">
        <f t="shared" si="0"/>
        <v>9.845567375886525</v>
      </c>
    </row>
    <row r="61" spans="1:5" ht="28.5" customHeight="1">
      <c r="A61" s="10">
        <v>21010300</v>
      </c>
      <c r="B61" s="78" t="s">
        <v>44</v>
      </c>
      <c r="C61" s="14">
        <v>564000</v>
      </c>
      <c r="D61" s="14">
        <v>55529</v>
      </c>
      <c r="E61" s="16">
        <f t="shared" si="0"/>
        <v>9.845567375886525</v>
      </c>
    </row>
    <row r="62" spans="1:5" ht="12.75">
      <c r="A62" s="9">
        <v>21080000</v>
      </c>
      <c r="B62" s="76" t="s">
        <v>50</v>
      </c>
      <c r="C62" s="13">
        <f>C63+C64</f>
        <v>122000</v>
      </c>
      <c r="D62" s="13">
        <f>D63+D64</f>
        <v>7055</v>
      </c>
      <c r="E62" s="15">
        <f>+D62/C62*100</f>
        <v>5.782786885245902</v>
      </c>
    </row>
    <row r="63" spans="1:5" ht="12.75">
      <c r="A63" s="56">
        <v>21081100</v>
      </c>
      <c r="B63" s="78" t="s">
        <v>45</v>
      </c>
      <c r="C63" s="14">
        <v>120000</v>
      </c>
      <c r="D63" s="14">
        <v>7055</v>
      </c>
      <c r="E63" s="16">
        <f>+D63/C63*100</f>
        <v>5.879166666666666</v>
      </c>
    </row>
    <row r="64" spans="1:5" ht="51">
      <c r="A64" s="10">
        <v>21082400</v>
      </c>
      <c r="B64" s="60" t="s">
        <v>92</v>
      </c>
      <c r="C64" s="14">
        <v>2000</v>
      </c>
      <c r="D64" s="14">
        <v>0</v>
      </c>
      <c r="E64" s="16">
        <f>+D64/C64*100</f>
        <v>0</v>
      </c>
    </row>
    <row r="65" spans="1:5" ht="25.5">
      <c r="A65" s="9">
        <v>22000000</v>
      </c>
      <c r="B65" s="76" t="s">
        <v>46</v>
      </c>
      <c r="C65" s="13">
        <f>C66+C71+C73</f>
        <v>2967200</v>
      </c>
      <c r="D65" s="13">
        <f>D66+D71+D73</f>
        <v>965625.8200000001</v>
      </c>
      <c r="E65" s="15">
        <f aca="true" t="shared" si="1" ref="E65:E74">+D65/C65*100</f>
        <v>32.54333445672688</v>
      </c>
    </row>
    <row r="66" spans="1:5" ht="12.75">
      <c r="A66" s="9">
        <v>22010000</v>
      </c>
      <c r="B66" s="76" t="s">
        <v>21</v>
      </c>
      <c r="C66" s="13">
        <f>SUM(C67:C70)</f>
        <v>1532000</v>
      </c>
      <c r="D66" s="13">
        <f>SUM(D67:D70)</f>
        <v>477511.2</v>
      </c>
      <c r="E66" s="15">
        <f t="shared" si="1"/>
        <v>31.169138381201044</v>
      </c>
    </row>
    <row r="67" spans="1:5" ht="50.25" customHeight="1">
      <c r="A67" s="10">
        <v>22010200</v>
      </c>
      <c r="B67" s="75" t="s">
        <v>109</v>
      </c>
      <c r="C67" s="14">
        <v>0</v>
      </c>
      <c r="D67" s="14">
        <v>23598</v>
      </c>
      <c r="E67" s="16"/>
    </row>
    <row r="68" spans="1:5" ht="12.75">
      <c r="A68" s="10">
        <v>22012500</v>
      </c>
      <c r="B68" s="78" t="s">
        <v>22</v>
      </c>
      <c r="C68" s="14">
        <v>1400000</v>
      </c>
      <c r="D68" s="14">
        <v>371417.2</v>
      </c>
      <c r="E68" s="16">
        <f t="shared" si="1"/>
        <v>26.5298</v>
      </c>
    </row>
    <row r="69" spans="1:5" ht="25.5">
      <c r="A69" s="12">
        <v>22012600</v>
      </c>
      <c r="B69" s="11" t="s">
        <v>60</v>
      </c>
      <c r="C69" s="14">
        <v>125000</v>
      </c>
      <c r="D69" s="14">
        <v>82496</v>
      </c>
      <c r="E69" s="16">
        <f t="shared" si="1"/>
        <v>65.9968</v>
      </c>
    </row>
    <row r="70" spans="1:5" ht="63.75">
      <c r="A70" s="12">
        <v>22012900</v>
      </c>
      <c r="B70" s="25" t="s">
        <v>96</v>
      </c>
      <c r="C70" s="14">
        <v>7000</v>
      </c>
      <c r="D70" s="14">
        <v>0</v>
      </c>
      <c r="E70" s="16">
        <f t="shared" si="1"/>
        <v>0</v>
      </c>
    </row>
    <row r="71" spans="1:5" ht="25.5">
      <c r="A71" s="9">
        <v>22080000</v>
      </c>
      <c r="B71" s="76" t="s">
        <v>51</v>
      </c>
      <c r="C71" s="13">
        <f>C72</f>
        <v>1210000</v>
      </c>
      <c r="D71" s="13">
        <f>D72</f>
        <v>378441.94</v>
      </c>
      <c r="E71" s="15">
        <f t="shared" si="1"/>
        <v>31.276193388429753</v>
      </c>
    </row>
    <row r="72" spans="1:5" ht="27.75" customHeight="1">
      <c r="A72" s="10">
        <v>22080400</v>
      </c>
      <c r="B72" s="78" t="s">
        <v>97</v>
      </c>
      <c r="C72" s="14">
        <v>1210000</v>
      </c>
      <c r="D72" s="14">
        <v>378441.94</v>
      </c>
      <c r="E72" s="16">
        <f t="shared" si="1"/>
        <v>31.276193388429753</v>
      </c>
    </row>
    <row r="73" spans="1:5" ht="12.75">
      <c r="A73" s="9">
        <v>22090000</v>
      </c>
      <c r="B73" s="76" t="s">
        <v>23</v>
      </c>
      <c r="C73" s="13">
        <f>C74+C76+C75</f>
        <v>225200</v>
      </c>
      <c r="D73" s="13">
        <f>D74+D76+D75</f>
        <v>109672.68</v>
      </c>
      <c r="E73" s="15">
        <f t="shared" si="1"/>
        <v>48.7001243339254</v>
      </c>
    </row>
    <row r="74" spans="1:5" ht="38.25">
      <c r="A74" s="10">
        <v>22090100</v>
      </c>
      <c r="B74" s="78" t="s">
        <v>24</v>
      </c>
      <c r="C74" s="14">
        <v>220000</v>
      </c>
      <c r="D74" s="14">
        <v>108380.28</v>
      </c>
      <c r="E74" s="16">
        <f t="shared" si="1"/>
        <v>49.263763636363635</v>
      </c>
    </row>
    <row r="75" spans="1:5" ht="12.75">
      <c r="A75" s="10">
        <v>22090200</v>
      </c>
      <c r="B75" s="83" t="s">
        <v>86</v>
      </c>
      <c r="C75" s="14">
        <v>0</v>
      </c>
      <c r="D75" s="14">
        <v>0.4</v>
      </c>
      <c r="E75" s="16"/>
    </row>
    <row r="76" spans="1:5" ht="25.5">
      <c r="A76" s="10">
        <v>22090400</v>
      </c>
      <c r="B76" s="84" t="s">
        <v>47</v>
      </c>
      <c r="C76" s="14">
        <v>5200</v>
      </c>
      <c r="D76" s="14">
        <v>1292</v>
      </c>
      <c r="E76" s="16">
        <f>+D76/C76*100</f>
        <v>24.846153846153847</v>
      </c>
    </row>
    <row r="77" spans="1:5" ht="12.75">
      <c r="A77" s="9">
        <v>24000000</v>
      </c>
      <c r="B77" s="76" t="s">
        <v>52</v>
      </c>
      <c r="C77" s="13">
        <f>C78</f>
        <v>12000</v>
      </c>
      <c r="D77" s="13">
        <f>D78</f>
        <v>300631.53</v>
      </c>
      <c r="E77" s="15">
        <f>+D77/C77*100</f>
        <v>2505.2627500000003</v>
      </c>
    </row>
    <row r="78" spans="1:5" ht="12.75">
      <c r="A78" s="9">
        <v>24060000</v>
      </c>
      <c r="B78" s="76" t="s">
        <v>53</v>
      </c>
      <c r="C78" s="13">
        <f>C79+C80</f>
        <v>12000</v>
      </c>
      <c r="D78" s="13">
        <f>D79+D80</f>
        <v>300631.53</v>
      </c>
      <c r="E78" s="15">
        <f>+D78/C78*100</f>
        <v>2505.2627500000003</v>
      </c>
    </row>
    <row r="79" spans="1:5" ht="12.75">
      <c r="A79" s="10">
        <v>24060300</v>
      </c>
      <c r="B79" s="78" t="s">
        <v>53</v>
      </c>
      <c r="C79" s="14">
        <v>12000</v>
      </c>
      <c r="D79" s="14">
        <v>20069.51</v>
      </c>
      <c r="E79" s="16">
        <f>+D79/C79*100</f>
        <v>167.24591666666666</v>
      </c>
    </row>
    <row r="80" spans="1:5" ht="89.25">
      <c r="A80" s="64">
        <v>24062200</v>
      </c>
      <c r="B80" s="25" t="s">
        <v>101</v>
      </c>
      <c r="C80" s="14">
        <v>0</v>
      </c>
      <c r="D80" s="14">
        <v>280562.02</v>
      </c>
      <c r="E80" s="16"/>
    </row>
    <row r="81" spans="1:5" ht="12.75">
      <c r="A81" s="45"/>
      <c r="B81" s="85" t="s">
        <v>82</v>
      </c>
      <c r="C81" s="35">
        <f>+C58+C15</f>
        <v>538210300</v>
      </c>
      <c r="D81" s="35">
        <f>+D58+D15</f>
        <v>145587386.42999998</v>
      </c>
      <c r="E81" s="36">
        <f aca="true" t="shared" si="2" ref="E81:E92">+D81/C81*100</f>
        <v>27.050278753490964</v>
      </c>
    </row>
    <row r="82" spans="1:5" ht="12.75">
      <c r="A82" s="46">
        <v>40000000</v>
      </c>
      <c r="B82" s="86" t="s">
        <v>27</v>
      </c>
      <c r="C82" s="35">
        <f>C83</f>
        <v>82218700</v>
      </c>
      <c r="D82" s="35">
        <f>D83</f>
        <v>18345100</v>
      </c>
      <c r="E82" s="36">
        <f t="shared" si="2"/>
        <v>22.312563930103494</v>
      </c>
    </row>
    <row r="83" spans="1:5" ht="12.75">
      <c r="A83" s="9">
        <v>41000000</v>
      </c>
      <c r="B83" s="76" t="s">
        <v>28</v>
      </c>
      <c r="C83" s="13">
        <f>+C84</f>
        <v>82218700</v>
      </c>
      <c r="D83" s="13">
        <f>+D84</f>
        <v>18345100</v>
      </c>
      <c r="E83" s="15">
        <f t="shared" si="2"/>
        <v>22.312563930103494</v>
      </c>
    </row>
    <row r="84" spans="1:5" ht="12.75">
      <c r="A84" s="9">
        <v>4103000</v>
      </c>
      <c r="B84" s="76" t="s">
        <v>67</v>
      </c>
      <c r="C84" s="13">
        <f>+C85</f>
        <v>82218700</v>
      </c>
      <c r="D84" s="13">
        <f>+D85</f>
        <v>18345100</v>
      </c>
      <c r="E84" s="15">
        <f t="shared" si="2"/>
        <v>22.312563930103494</v>
      </c>
    </row>
    <row r="85" spans="1:5" ht="12.75">
      <c r="A85" s="31">
        <v>41033900</v>
      </c>
      <c r="B85" s="25" t="s">
        <v>29</v>
      </c>
      <c r="C85" s="14">
        <v>82218700</v>
      </c>
      <c r="D85" s="14">
        <v>18345100</v>
      </c>
      <c r="E85" s="16">
        <f t="shared" si="2"/>
        <v>22.312563930103494</v>
      </c>
    </row>
    <row r="86" spans="1:5" ht="25.5">
      <c r="A86" s="47"/>
      <c r="B86" s="87" t="s">
        <v>56</v>
      </c>
      <c r="C86" s="35">
        <f>+C81+C82</f>
        <v>620429000</v>
      </c>
      <c r="D86" s="35">
        <f>+D81+D82</f>
        <v>163932486.42999998</v>
      </c>
      <c r="E86" s="36">
        <f>+D86/C86*100</f>
        <v>26.422440993248212</v>
      </c>
    </row>
    <row r="87" spans="1:5" ht="12.75">
      <c r="A87" s="9">
        <v>41040000</v>
      </c>
      <c r="B87" s="88" t="s">
        <v>66</v>
      </c>
      <c r="C87" s="13">
        <f>C88</f>
        <v>749000</v>
      </c>
      <c r="D87" s="13">
        <f>D88</f>
        <v>187251</v>
      </c>
      <c r="E87" s="15">
        <f t="shared" si="2"/>
        <v>25.000133511348466</v>
      </c>
    </row>
    <row r="88" spans="1:5" ht="38.25">
      <c r="A88" s="10">
        <v>41040200</v>
      </c>
      <c r="B88" s="89" t="s">
        <v>65</v>
      </c>
      <c r="C88" s="14">
        <v>749000</v>
      </c>
      <c r="D88" s="14">
        <v>187251</v>
      </c>
      <c r="E88" s="16">
        <f t="shared" si="2"/>
        <v>25.000133511348466</v>
      </c>
    </row>
    <row r="89" spans="1:5" ht="12.75">
      <c r="A89" s="9">
        <v>41050000</v>
      </c>
      <c r="B89" s="65" t="s">
        <v>69</v>
      </c>
      <c r="C89" s="13">
        <f>SUM(C90:C91)</f>
        <v>2070204</v>
      </c>
      <c r="D89" s="13">
        <f>SUM(D90:D91)</f>
        <v>451644</v>
      </c>
      <c r="E89" s="15">
        <f t="shared" si="2"/>
        <v>21.81640070253946</v>
      </c>
    </row>
    <row r="90" spans="1:5" ht="25.5">
      <c r="A90" s="44" t="s">
        <v>78</v>
      </c>
      <c r="B90" s="49" t="s">
        <v>77</v>
      </c>
      <c r="C90" s="27">
        <v>1833100</v>
      </c>
      <c r="D90" s="27">
        <v>385800</v>
      </c>
      <c r="E90" s="26">
        <f t="shared" si="2"/>
        <v>21.046314985543617</v>
      </c>
    </row>
    <row r="91" spans="1:5" ht="12.75">
      <c r="A91" s="24">
        <v>41053900</v>
      </c>
      <c r="B91" s="25" t="s">
        <v>68</v>
      </c>
      <c r="C91" s="14">
        <v>237104</v>
      </c>
      <c r="D91" s="14">
        <v>65844</v>
      </c>
      <c r="E91" s="16">
        <f t="shared" si="2"/>
        <v>27.770092448883187</v>
      </c>
    </row>
    <row r="92" spans="1:5" ht="24" customHeight="1">
      <c r="A92" s="34"/>
      <c r="B92" s="54" t="s">
        <v>71</v>
      </c>
      <c r="C92" s="35">
        <f>C81+C82+C87+C89</f>
        <v>623248204</v>
      </c>
      <c r="D92" s="35">
        <f>D81+D82+D87+D89</f>
        <v>164571381.42999998</v>
      </c>
      <c r="E92" s="36">
        <f t="shared" si="2"/>
        <v>26.405432117378385</v>
      </c>
    </row>
    <row r="93" spans="1:5" ht="12.75">
      <c r="A93" s="50"/>
      <c r="B93" s="51"/>
      <c r="C93" s="52"/>
      <c r="D93" s="52"/>
      <c r="E93" s="53"/>
    </row>
    <row r="94" spans="1:5" ht="20.25" customHeight="1">
      <c r="A94" s="101" t="s">
        <v>100</v>
      </c>
      <c r="B94" s="101"/>
      <c r="C94" s="96"/>
      <c r="D94" s="96"/>
      <c r="E94" s="96"/>
    </row>
    <row r="95" spans="1:5" ht="15" customHeight="1">
      <c r="A95" s="18"/>
      <c r="B95" s="3"/>
      <c r="C95" s="18"/>
      <c r="D95" s="18"/>
      <c r="E95" s="42" t="s">
        <v>93</v>
      </c>
    </row>
    <row r="96" spans="1:5" ht="18.75" customHeight="1">
      <c r="A96" s="99" t="s">
        <v>30</v>
      </c>
      <c r="B96" s="99" t="s">
        <v>90</v>
      </c>
      <c r="C96" s="94" t="s">
        <v>104</v>
      </c>
      <c r="D96" s="94" t="s">
        <v>105</v>
      </c>
      <c r="E96" s="94" t="s">
        <v>106</v>
      </c>
    </row>
    <row r="97" spans="1:5" ht="74.25" customHeight="1">
      <c r="A97" s="99"/>
      <c r="B97" s="99"/>
      <c r="C97" s="94"/>
      <c r="D97" s="94"/>
      <c r="E97" s="94"/>
    </row>
    <row r="98" spans="1:5" ht="12.75">
      <c r="A98" s="4">
        <v>10000000</v>
      </c>
      <c r="B98" s="5" t="s">
        <v>0</v>
      </c>
      <c r="C98" s="19">
        <f>C99</f>
        <v>224200</v>
      </c>
      <c r="D98" s="19">
        <f>D99</f>
        <v>53885.149999999994</v>
      </c>
      <c r="E98" s="15">
        <f aca="true" t="shared" si="3" ref="E98:E105">+D98/C98*100</f>
        <v>24.034411239964314</v>
      </c>
    </row>
    <row r="99" spans="1:5" ht="12.75">
      <c r="A99" s="6">
        <v>19000000</v>
      </c>
      <c r="B99" s="5" t="s">
        <v>49</v>
      </c>
      <c r="C99" s="20">
        <f>C100</f>
        <v>224200</v>
      </c>
      <c r="D99" s="20">
        <f>D100</f>
        <v>53885.149999999994</v>
      </c>
      <c r="E99" s="15">
        <f t="shared" si="3"/>
        <v>24.034411239964314</v>
      </c>
    </row>
    <row r="100" spans="1:5" ht="12.75">
      <c r="A100" s="6">
        <v>19010000</v>
      </c>
      <c r="B100" s="5" t="s">
        <v>19</v>
      </c>
      <c r="C100" s="20">
        <f>C101+C102</f>
        <v>224200</v>
      </c>
      <c r="D100" s="20">
        <f>D101+D102</f>
        <v>53885.149999999994</v>
      </c>
      <c r="E100" s="15">
        <f t="shared" si="3"/>
        <v>24.034411239964314</v>
      </c>
    </row>
    <row r="101" spans="1:5" ht="38.25" customHeight="1">
      <c r="A101" s="43">
        <v>19010100</v>
      </c>
      <c r="B101" s="49" t="s">
        <v>79</v>
      </c>
      <c r="C101" s="21">
        <v>22800</v>
      </c>
      <c r="D101" s="21">
        <v>7720.77</v>
      </c>
      <c r="E101" s="16">
        <f t="shared" si="3"/>
        <v>33.863026315789476</v>
      </c>
    </row>
    <row r="102" spans="1:5" ht="38.25">
      <c r="A102" s="43">
        <v>19010300</v>
      </c>
      <c r="B102" s="49" t="s">
        <v>33</v>
      </c>
      <c r="C102" s="21">
        <v>201400</v>
      </c>
      <c r="D102" s="21">
        <v>46164.38</v>
      </c>
      <c r="E102" s="16">
        <f t="shared" si="3"/>
        <v>22.92173783515392</v>
      </c>
    </row>
    <row r="103" spans="1:5" ht="12.75">
      <c r="A103" s="4">
        <v>20000000</v>
      </c>
      <c r="B103" s="5" t="s">
        <v>20</v>
      </c>
      <c r="C103" s="19">
        <f>+C104</f>
        <v>6616730</v>
      </c>
      <c r="D103" s="19">
        <f>+D104</f>
        <v>2216309.1399999997</v>
      </c>
      <c r="E103" s="15">
        <f t="shared" si="3"/>
        <v>33.49553540797342</v>
      </c>
    </row>
    <row r="104" spans="1:5" ht="12.75">
      <c r="A104" s="4">
        <v>25000000</v>
      </c>
      <c r="B104" s="5" t="s">
        <v>34</v>
      </c>
      <c r="C104" s="23">
        <f>C105+C110</f>
        <v>6616730</v>
      </c>
      <c r="D104" s="23">
        <f>D105+D110</f>
        <v>2216309.1399999997</v>
      </c>
      <c r="E104" s="15">
        <f t="shared" si="3"/>
        <v>33.49553540797342</v>
      </c>
    </row>
    <row r="105" spans="1:5" ht="25.5">
      <c r="A105" s="4">
        <v>25010000</v>
      </c>
      <c r="B105" s="5" t="s">
        <v>25</v>
      </c>
      <c r="C105" s="23">
        <f>C106+C107+C108+C109</f>
        <v>6616730</v>
      </c>
      <c r="D105" s="23">
        <f>D106+D107+D108+D109</f>
        <v>1563480.91</v>
      </c>
      <c r="E105" s="15">
        <f t="shared" si="3"/>
        <v>23.629208234278863</v>
      </c>
    </row>
    <row r="106" spans="1:5" ht="25.5">
      <c r="A106" s="2">
        <v>25010100</v>
      </c>
      <c r="B106" s="1" t="s">
        <v>36</v>
      </c>
      <c r="C106" s="22">
        <v>6439552</v>
      </c>
      <c r="D106" s="22">
        <v>1517716.24</v>
      </c>
      <c r="E106" s="16">
        <f aca="true" t="shared" si="4" ref="E106:E116">+D106/C106*100</f>
        <v>23.56866191933849</v>
      </c>
    </row>
    <row r="107" spans="1:5" ht="25.5">
      <c r="A107" s="2">
        <v>25010200</v>
      </c>
      <c r="B107" s="25" t="s">
        <v>70</v>
      </c>
      <c r="C107" s="22">
        <v>36000</v>
      </c>
      <c r="D107" s="22">
        <v>9545.65</v>
      </c>
      <c r="E107" s="16">
        <f t="shared" si="4"/>
        <v>26.515694444444442</v>
      </c>
    </row>
    <row r="108" spans="1:5" ht="31.5" customHeight="1">
      <c r="A108" s="24">
        <v>25010300</v>
      </c>
      <c r="B108" s="25" t="s">
        <v>80</v>
      </c>
      <c r="C108" s="22">
        <v>141178</v>
      </c>
      <c r="D108" s="22">
        <v>28288.02</v>
      </c>
      <c r="E108" s="16">
        <f t="shared" si="4"/>
        <v>20.037130431086997</v>
      </c>
    </row>
    <row r="109" spans="1:5" ht="25.5">
      <c r="A109" s="2">
        <v>25010400</v>
      </c>
      <c r="B109" s="1" t="s">
        <v>37</v>
      </c>
      <c r="C109" s="22">
        <v>0</v>
      </c>
      <c r="D109" s="22">
        <v>7931</v>
      </c>
      <c r="E109" s="16"/>
    </row>
    <row r="110" spans="1:5" ht="12.75">
      <c r="A110" s="4">
        <v>25020000</v>
      </c>
      <c r="B110" s="5" t="s">
        <v>54</v>
      </c>
      <c r="C110" s="23">
        <f>C111+C112</f>
        <v>0</v>
      </c>
      <c r="D110" s="23">
        <f>D111+D112</f>
        <v>652828.23</v>
      </c>
      <c r="E110" s="15"/>
    </row>
    <row r="111" spans="1:5" ht="12.75">
      <c r="A111" s="2">
        <v>25020100</v>
      </c>
      <c r="B111" s="1" t="s">
        <v>35</v>
      </c>
      <c r="C111" s="22">
        <v>0</v>
      </c>
      <c r="D111" s="22">
        <v>429954.78</v>
      </c>
      <c r="E111" s="15"/>
    </row>
    <row r="112" spans="1:5" ht="76.5">
      <c r="A112" s="2">
        <v>25020200</v>
      </c>
      <c r="B112" s="11" t="s">
        <v>91</v>
      </c>
      <c r="C112" s="22">
        <v>0</v>
      </c>
      <c r="D112" s="22">
        <v>222873.45</v>
      </c>
      <c r="E112" s="15"/>
    </row>
    <row r="113" spans="1:5" ht="12.75">
      <c r="A113" s="4">
        <v>50000000</v>
      </c>
      <c r="B113" s="5" t="s">
        <v>26</v>
      </c>
      <c r="C113" s="23">
        <f>C114</f>
        <v>50300</v>
      </c>
      <c r="D113" s="23">
        <f>D114</f>
        <v>54516.27</v>
      </c>
      <c r="E113" s="15">
        <f t="shared" si="4"/>
        <v>108.38224652087473</v>
      </c>
    </row>
    <row r="114" spans="1:5" ht="38.25">
      <c r="A114" s="2">
        <v>50110000</v>
      </c>
      <c r="B114" s="1" t="s">
        <v>55</v>
      </c>
      <c r="C114" s="22">
        <v>50300</v>
      </c>
      <c r="D114" s="22">
        <v>54516.27</v>
      </c>
      <c r="E114" s="16">
        <f t="shared" si="4"/>
        <v>108.38224652087473</v>
      </c>
    </row>
    <row r="115" spans="1:5" ht="12.75">
      <c r="A115" s="48"/>
      <c r="B115" s="45" t="s">
        <v>82</v>
      </c>
      <c r="C115" s="39">
        <f>C98+C103+C113</f>
        <v>6891230</v>
      </c>
      <c r="D115" s="39">
        <f>D98+D103+D113</f>
        <v>2324710.5599999996</v>
      </c>
      <c r="E115" s="74">
        <f t="shared" si="4"/>
        <v>33.73433421900008</v>
      </c>
    </row>
    <row r="116" spans="1:5" ht="14.25">
      <c r="A116" s="40"/>
      <c r="B116" s="41" t="s">
        <v>71</v>
      </c>
      <c r="C116" s="39">
        <f>C115</f>
        <v>6891230</v>
      </c>
      <c r="D116" s="39">
        <f>+D115</f>
        <v>2324710.5599999996</v>
      </c>
      <c r="E116" s="74">
        <f t="shared" si="4"/>
        <v>33.73433421900008</v>
      </c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8"/>
      <c r="C118" s="58"/>
      <c r="D118" s="58"/>
      <c r="E118" s="58"/>
    </row>
    <row r="119" spans="1:5" ht="15.75">
      <c r="A119" s="92" t="s">
        <v>113</v>
      </c>
      <c r="B119" s="93"/>
      <c r="C119" s="93"/>
      <c r="D119" s="92" t="s">
        <v>114</v>
      </c>
      <c r="E119" s="93"/>
    </row>
    <row r="120" spans="1:5" ht="15">
      <c r="A120" s="66"/>
      <c r="B120" s="67"/>
      <c r="C120" s="68"/>
      <c r="D120" s="69"/>
      <c r="E120" s="70"/>
    </row>
    <row r="121" spans="1:5" ht="15">
      <c r="A121" s="71" t="s">
        <v>72</v>
      </c>
      <c r="B121" s="67"/>
      <c r="C121" s="72"/>
      <c r="D121" s="72"/>
      <c r="E121" s="70"/>
    </row>
    <row r="122" spans="1:5" ht="15">
      <c r="A122" s="73" t="s">
        <v>73</v>
      </c>
      <c r="B122" s="73"/>
      <c r="C122" s="72"/>
      <c r="D122" s="72"/>
      <c r="E122" s="70"/>
    </row>
    <row r="123" spans="1:5" ht="15">
      <c r="A123" s="73" t="s">
        <v>74</v>
      </c>
      <c r="B123" s="73"/>
      <c r="C123" s="72"/>
      <c r="D123" s="72" t="s">
        <v>81</v>
      </c>
      <c r="E123" s="70"/>
    </row>
    <row r="124" spans="1:5" ht="12.75">
      <c r="A124" s="58"/>
      <c r="B124" s="58"/>
      <c r="C124" s="58"/>
      <c r="D124" s="58"/>
      <c r="E124" s="58"/>
    </row>
  </sheetData>
  <sheetProtection/>
  <mergeCells count="16">
    <mergeCell ref="C4:F4"/>
    <mergeCell ref="A96:A97"/>
    <mergeCell ref="B96:B97"/>
    <mergeCell ref="C96:C97"/>
    <mergeCell ref="D96:D97"/>
    <mergeCell ref="E96:E97"/>
    <mergeCell ref="A94:E9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</mergeCells>
  <conditionalFormatting sqref="C99:D102 C104:D114">
    <cfRule type="expression" priority="3" dxfId="1" stopIfTrue="1">
      <formula>($C99=999)</formula>
    </cfRule>
    <cfRule type="expression" priority="4" dxfId="0" stopIfTrue="1">
      <formula>MOD(ROW(),2)=1</formula>
    </cfRule>
  </conditionalFormatting>
  <conditionalFormatting sqref="C99:D102">
    <cfRule type="expression" priority="1" dxfId="1" stopIfTrue="1">
      <formula>($C99=999)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2024-05-15T07:23:16Z</cp:lastPrinted>
  <dcterms:created xsi:type="dcterms:W3CDTF">2015-04-15T06:48:28Z</dcterms:created>
  <dcterms:modified xsi:type="dcterms:W3CDTF">2024-05-15T07:23:17Z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